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/>
  <mc:AlternateContent xmlns:mc="http://schemas.openxmlformats.org/markup-compatibility/2006">
    <mc:Choice Requires="x15">
      <x15ac:absPath xmlns:x15ac="http://schemas.microsoft.com/office/spreadsheetml/2010/11/ac" url="D:\O\tonery\007\1 výzva\"/>
    </mc:Choice>
  </mc:AlternateContent>
  <xr:revisionPtr revIDLastSave="0" documentId="13_ncr:1_{805945CF-90D6-4B2F-84B5-FDAE1DB8A7D9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Tonery!$B$2:$T$21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R16" i="1"/>
  <c r="S16" i="1"/>
  <c r="R17" i="1"/>
  <c r="S17" i="1"/>
  <c r="R18" i="1"/>
  <c r="S18" i="1"/>
  <c r="O8" i="1"/>
  <c r="O9" i="1"/>
  <c r="O10" i="1"/>
  <c r="O11" i="1"/>
  <c r="O12" i="1"/>
  <c r="O13" i="1"/>
  <c r="O14" i="1"/>
  <c r="O15" i="1"/>
  <c r="O16" i="1"/>
  <c r="O17" i="1"/>
  <c r="O18" i="1"/>
  <c r="S7" i="1"/>
  <c r="R7" i="1"/>
  <c r="O7" i="1"/>
  <c r="Q21" i="1" l="1"/>
  <c r="P21" i="1"/>
</calcChain>
</file>

<file path=xl/sharedStrings.xml><?xml version="1.0" encoding="utf-8"?>
<sst xmlns="http://schemas.openxmlformats.org/spreadsheetml/2006/main" count="83" uniqueCount="61">
  <si>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</si>
  <si>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</si>
  <si>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</si>
  <si>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</si>
  <si>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</si>
  <si>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</si>
  <si>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</si>
  <si>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</si>
  <si>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</si>
  <si>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</si>
  <si>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</si>
  <si>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</si>
  <si>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</si>
  <si>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</si>
  <si>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</si>
  <si>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44613700-7 - Nádoby na odpad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</si>
  <si>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</si>
  <si>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</si>
  <si>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</si>
  <si>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</si>
  <si>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</si>
  <si>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</si>
  <si>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</si>
  <si>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</si>
  <si>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</si>
  <si>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</si>
  <si>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</si>
  <si>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</si>
  <si>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</si>
  <si>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</si>
  <si>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</si>
  <si>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ANO</t>
  </si>
  <si>
    <t>Samostatná faktura</t>
  </si>
  <si>
    <t>Příloha č. 2 Kupní smlouvy - technická specifikace
Tonery (II.) 007 - 2022 (kompatibilní)</t>
  </si>
  <si>
    <t>Odpadní nádobka na toner do tiskárny Lexmark CX727de</t>
  </si>
  <si>
    <t>Toner do tiskárny AH-OKI B412dn - black</t>
  </si>
  <si>
    <t>Toner do kopírky DCC 2930/2935 - yellow</t>
  </si>
  <si>
    <t>Toner do kopírky Lexmark XM1140</t>
  </si>
  <si>
    <t>Toner do kopírky DCC 2930/2935 - black</t>
  </si>
  <si>
    <t>Toner do kopírky DCC 2930/2935 - cyan</t>
  </si>
  <si>
    <t>Toner do tiskárny HP LaserJet 1320n</t>
  </si>
  <si>
    <t>Toner do tiskárny HP LaserJet P2055dn</t>
  </si>
  <si>
    <t>Toner černý pro kycoera 6052ci</t>
  </si>
  <si>
    <t>Toner žlutý pro kycoera 6052ci</t>
  </si>
  <si>
    <t>Toner purpurový pro kycoera 6052ci</t>
  </si>
  <si>
    <t>Toner azurový pro kycoera 6052ci</t>
  </si>
  <si>
    <t>KTV - Petra Kotorová, 
Tel.: 37763 6401,
E-mail: kotorova@ktv.zcu.cz</t>
  </si>
  <si>
    <t>Klatovská 51, 
301 00 Plzeň,
Fakulta pedagogická - Centrum tělesné výchovy a sportu,
místnost KL 128</t>
  </si>
  <si>
    <t>KAR - Mgr. Sabina Mattová, Ph.D.,
Tel.: 702 020 897,
E-mail: mattova@kar.zcu.cz</t>
  </si>
  <si>
    <t>Sedláčkova 15, 
301 00 Plzeň,
Fakulta filozofická - Katedra archeologie,
místnost SP 401</t>
  </si>
  <si>
    <t>UJP - Filip Bušek,
Tel.: 37763 5219,
E-mail: busekf@ujp.zcu.cz</t>
  </si>
  <si>
    <t>Univerzitní 22, 
301 00 Plzeň,
Ústav jazykové přípravy,
místnost UU 306</t>
  </si>
  <si>
    <t>Odpadní nádobka, výtěžnost 90 000 stran.</t>
  </si>
  <si>
    <t>Originální, nebo kompatibilní toner splňující podmínky certifikátu STMC.
Minimální výtěžnost při 5% pokrytí 15 000 stran.</t>
  </si>
  <si>
    <t>Originální, nebo kompatibilní toner splňující podmínky certifikátu STMC.
Minimální výtěžnost při 5% pokrytí 10 000 stran.</t>
  </si>
  <si>
    <t>Originální, nebo kompatibilní toner splňující podmínky certifikátu STMC.
Minimální výtěžnost při 5% pokrytí 25 000 stran.</t>
  </si>
  <si>
    <t>Originální, nebo kompatibilní toner splňující podmínky certifikátu STMC.
Minimální výtěžnost při 5% pokrytí 3 000 stran.</t>
  </si>
  <si>
    <t>Originální, nebo kompatibilní toner splňující podmínky certifikátu STMC.
Minimální výtěžnost při 5% pokrytí 2x 2 500 stran. Dual pack.</t>
  </si>
  <si>
    <t>Originální, nebo kompatibilní toner splňující podmínky certifikátu STMC.
Minimální výtěžnost při 5% pokrytí 2 300 stran.</t>
  </si>
  <si>
    <t>Originální, nebo kompatibilní toner splňující podmínky certifikátu STMC.
Minimální výtěžnost při 5% pokrytí cca 30 000 stran A4.</t>
  </si>
  <si>
    <t>Originální, nebo kompatibilní toner splňující podmínky certifikátu STMC. 
Minimální výtěžnost při 5% pokrytí cca 20 000 stran A4.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</si>
</sst>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9" fillId="0" borderId="0" xfId="0" applyFont="1" applyAlignment="1">
      <alignment vertical="top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3" fillId="3" borderId="16" xfId="0" applyFont="1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3" fillId="3" borderId="21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5" fillId="5" borderId="16" xfId="0" applyFont="1" applyFill="1" applyBorder="1" applyAlignment="1" applyProtection="1">
      <alignment horizontal="left" vertical="center" wrapText="1" indent="1"/>
      <protection locked="0"/>
    </xf>
    <xf numFmtId="0" fontId="15" fillId="5" borderId="19" xfId="0" applyFont="1" applyFill="1" applyBorder="1" applyAlignment="1" applyProtection="1">
      <alignment horizontal="left" vertical="center" wrapText="1" indent="1"/>
      <protection locked="0"/>
    </xf>
    <xf numFmtId="0" fontId="15" fillId="5" borderId="9" xfId="0" applyFont="1" applyFill="1" applyBorder="1" applyAlignment="1" applyProtection="1">
      <alignment horizontal="left" vertical="center" wrapText="1" indent="1"/>
      <protection locked="0"/>
    </xf>
    <xf numFmtId="0" fontId="15" fillId="5" borderId="21" xfId="0" applyFont="1" applyFill="1" applyBorder="1" applyAlignment="1" applyProtection="1">
      <alignment horizontal="left" vertical="center" wrapText="1" indent="1"/>
      <protection locked="0"/>
    </xf>
    <xf numFmtId="0" fontId="15" fillId="5" borderId="13" xfId="0" applyFont="1" applyFill="1" applyBorder="1" applyAlignment="1" applyProtection="1">
      <alignment horizontal="left" vertical="center" wrapText="1" indent="1"/>
      <protection locked="0"/>
    </xf>
    <xf numFmtId="0" fontId="15" fillId="5" borderId="11" xfId="0" applyFont="1" applyFill="1" applyBorder="1" applyAlignment="1" applyProtection="1">
      <alignment horizontal="left" vertical="center" wrapText="1" indent="1"/>
      <protection locked="0"/>
    </xf>
    <xf numFmtId="164" fontId="15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8"/>
  <sheetViews>
    <sheetView tabSelected="1" topLeftCell="E5" zoomScale="75" zoomScaleNormal="75" workbookViewId="0">
      <selection activeCell="N8" sqref="N8:N1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5.42578125" style="1" customWidth="1"/>
    <col min="4" max="4" width="9.7109375" style="2" bestFit="1" customWidth="1"/>
    <col min="5" max="5" width="9" style="3" bestFit="1" customWidth="1"/>
    <col min="6" max="6" width="73.42578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bestFit="1" customWidth="1"/>
    <col min="11" max="11" width="27.42578125" style="5" hidden="1" customWidth="1"/>
    <col min="12" max="12" width="33.7109375" style="5" customWidth="1"/>
    <col min="13" max="13" width="39.42578125" style="5" customWidth="1"/>
    <col min="14" max="14" width="25.7109375" style="1" customWidth="1"/>
    <col min="15" max="15" width="17.7109375" style="1" hidden="1" customWidth="1"/>
    <col min="16" max="16" width="20.7109375" style="5" bestFit="1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46.28515625" style="4" customWidth="1"/>
    <col min="22" max="16384" width="9.140625" style="5"/>
  </cols>
  <sheetData>
    <row r="1" spans="2:21" ht="42" customHeight="1" x14ac:dyDescent="0.25">
      <c r="B1" s="106" t="s">
        <v>33</v>
      </c>
      <c r="C1" s="107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39"/>
      <c r="H2" s="39"/>
      <c r="I2" s="39"/>
      <c r="J2" s="12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0"/>
      <c r="H3" s="40"/>
      <c r="I3" s="40"/>
      <c r="J3" s="40"/>
      <c r="K3" s="40"/>
      <c r="L3" s="40"/>
      <c r="M3" s="7"/>
      <c r="N3" s="36"/>
      <c r="O3" s="36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J5" s="5"/>
      <c r="M5" s="22"/>
      <c r="N5" s="22"/>
      <c r="O5" s="5"/>
      <c r="Q5" s="21" t="s">
        <v>2</v>
      </c>
      <c r="T5" s="12"/>
      <c r="U5" s="5"/>
    </row>
    <row r="6" spans="2:21" ht="102.75" customHeight="1" thickTop="1" thickBot="1" x14ac:dyDescent="0.3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25" t="s">
        <v>5</v>
      </c>
      <c r="H6" s="24" t="s">
        <v>16</v>
      </c>
      <c r="I6" s="24" t="s">
        <v>20</v>
      </c>
      <c r="J6" s="24" t="s">
        <v>21</v>
      </c>
      <c r="K6" s="24" t="s">
        <v>22</v>
      </c>
      <c r="L6" s="99" t="s">
        <v>23</v>
      </c>
      <c r="M6" s="24" t="s">
        <v>24</v>
      </c>
      <c r="N6" s="24" t="s">
        <v>25</v>
      </c>
      <c r="O6" s="24" t="s">
        <v>26</v>
      </c>
      <c r="P6" s="24" t="s">
        <v>6</v>
      </c>
      <c r="Q6" s="26" t="s">
        <v>7</v>
      </c>
      <c r="R6" s="99" t="s">
        <v>8</v>
      </c>
      <c r="S6" s="99" t="s">
        <v>9</v>
      </c>
      <c r="T6" s="24" t="s">
        <v>27</v>
      </c>
      <c r="U6" s="24" t="s">
        <v>28</v>
      </c>
    </row>
    <row r="7" spans="2:21" ht="93" customHeight="1" thickTop="1" thickBot="1" x14ac:dyDescent="0.3">
      <c r="B7" s="58">
        <v>1</v>
      </c>
      <c r="C7" s="62" t="s">
        <v>34</v>
      </c>
      <c r="D7" s="59">
        <v>1</v>
      </c>
      <c r="E7" s="60" t="s">
        <v>29</v>
      </c>
      <c r="F7" s="92" t="s">
        <v>52</v>
      </c>
      <c r="G7" s="132"/>
      <c r="H7" s="61" t="s">
        <v>30</v>
      </c>
      <c r="I7" s="62" t="s">
        <v>32</v>
      </c>
      <c r="J7" s="60" t="s">
        <v>30</v>
      </c>
      <c r="K7" s="60"/>
      <c r="L7" s="62" t="s">
        <v>46</v>
      </c>
      <c r="M7" s="62" t="s">
        <v>47</v>
      </c>
      <c r="N7" s="63">
        <v>21</v>
      </c>
      <c r="O7" s="64">
        <f>D7*P7</f>
        <v>550</v>
      </c>
      <c r="P7" s="65">
        <v>550</v>
      </c>
      <c r="Q7" s="138"/>
      <c r="R7" s="66">
        <f>D7*Q7</f>
        <v>0</v>
      </c>
      <c r="S7" s="67" t="str">
        <f t="shared" ref="S7" si="0">IF(ISNUMBER(Q7), IF(Q7&gt;P7,"NEVYHOVUJE","VYHOVUJE")," ")</f>
        <v xml:space="preserve"> </v>
      </c>
      <c r="T7" s="60"/>
      <c r="U7" s="60" t="s">
        <v>15</v>
      </c>
    </row>
    <row r="8" spans="2:21" ht="46.5" customHeight="1" x14ac:dyDescent="0.25">
      <c r="B8" s="76">
        <v>2</v>
      </c>
      <c r="C8" s="77" t="s">
        <v>35</v>
      </c>
      <c r="D8" s="78">
        <v>3</v>
      </c>
      <c r="E8" s="79" t="s">
        <v>29</v>
      </c>
      <c r="F8" s="93" t="s">
        <v>56</v>
      </c>
      <c r="G8" s="133"/>
      <c r="H8" s="124" t="s">
        <v>31</v>
      </c>
      <c r="I8" s="113" t="s">
        <v>32</v>
      </c>
      <c r="J8" s="117" t="s">
        <v>30</v>
      </c>
      <c r="K8" s="117"/>
      <c r="L8" s="113" t="s">
        <v>48</v>
      </c>
      <c r="M8" s="113" t="s">
        <v>49</v>
      </c>
      <c r="N8" s="128">
        <v>21</v>
      </c>
      <c r="O8" s="80">
        <f>D8*P8</f>
        <v>1500</v>
      </c>
      <c r="P8" s="81">
        <v>500</v>
      </c>
      <c r="Q8" s="139"/>
      <c r="R8" s="82">
        <f>D8*Q8</f>
        <v>0</v>
      </c>
      <c r="S8" s="83" t="str">
        <f t="shared" ref="S8:S18" si="1">IF(ISNUMBER(Q8), IF(Q8&gt;P8,"NEVYHOVUJE","VYHOVUJE")," ")</f>
        <v xml:space="preserve"> </v>
      </c>
      <c r="T8" s="117"/>
      <c r="U8" s="117" t="s">
        <v>10</v>
      </c>
    </row>
    <row r="9" spans="2:21" ht="46.5" customHeight="1" x14ac:dyDescent="0.25">
      <c r="B9" s="42">
        <v>3</v>
      </c>
      <c r="C9" s="43" t="s">
        <v>36</v>
      </c>
      <c r="D9" s="44">
        <v>1</v>
      </c>
      <c r="E9" s="45" t="s">
        <v>29</v>
      </c>
      <c r="F9" s="94" t="s">
        <v>53</v>
      </c>
      <c r="G9" s="134"/>
      <c r="H9" s="125"/>
      <c r="I9" s="114"/>
      <c r="J9" s="118"/>
      <c r="K9" s="118"/>
      <c r="L9" s="121"/>
      <c r="M9" s="121"/>
      <c r="N9" s="129"/>
      <c r="O9" s="46">
        <f>D9*P9</f>
        <v>3100</v>
      </c>
      <c r="P9" s="47">
        <v>3100</v>
      </c>
      <c r="Q9" s="140"/>
      <c r="R9" s="48">
        <f>D9*Q9</f>
        <v>0</v>
      </c>
      <c r="S9" s="49" t="str">
        <f t="shared" si="1"/>
        <v xml:space="preserve"> </v>
      </c>
      <c r="T9" s="118"/>
      <c r="U9" s="118"/>
    </row>
    <row r="10" spans="2:21" ht="46.5" customHeight="1" x14ac:dyDescent="0.25">
      <c r="B10" s="42">
        <v>4</v>
      </c>
      <c r="C10" s="43" t="s">
        <v>37</v>
      </c>
      <c r="D10" s="44">
        <v>1</v>
      </c>
      <c r="E10" s="45" t="s">
        <v>29</v>
      </c>
      <c r="F10" s="94" t="s">
        <v>54</v>
      </c>
      <c r="G10" s="134"/>
      <c r="H10" s="125"/>
      <c r="I10" s="114"/>
      <c r="J10" s="118"/>
      <c r="K10" s="118"/>
      <c r="L10" s="121"/>
      <c r="M10" s="121"/>
      <c r="N10" s="129"/>
      <c r="O10" s="46">
        <f>D10*P10</f>
        <v>5000</v>
      </c>
      <c r="P10" s="47">
        <v>5000</v>
      </c>
      <c r="Q10" s="140"/>
      <c r="R10" s="48">
        <f>D10*Q10</f>
        <v>0</v>
      </c>
      <c r="S10" s="49" t="str">
        <f t="shared" si="1"/>
        <v xml:space="preserve"> </v>
      </c>
      <c r="T10" s="118"/>
      <c r="U10" s="118"/>
    </row>
    <row r="11" spans="2:21" ht="46.5" customHeight="1" x14ac:dyDescent="0.25">
      <c r="B11" s="42">
        <v>5</v>
      </c>
      <c r="C11" s="43" t="s">
        <v>38</v>
      </c>
      <c r="D11" s="44">
        <v>1</v>
      </c>
      <c r="E11" s="45" t="s">
        <v>29</v>
      </c>
      <c r="F11" s="94" t="s">
        <v>55</v>
      </c>
      <c r="G11" s="134"/>
      <c r="H11" s="125"/>
      <c r="I11" s="114"/>
      <c r="J11" s="118"/>
      <c r="K11" s="118"/>
      <c r="L11" s="121"/>
      <c r="M11" s="121"/>
      <c r="N11" s="129"/>
      <c r="O11" s="46">
        <f>D11*P11</f>
        <v>2500</v>
      </c>
      <c r="P11" s="47">
        <v>2500</v>
      </c>
      <c r="Q11" s="140"/>
      <c r="R11" s="48">
        <f>D11*Q11</f>
        <v>0</v>
      </c>
      <c r="S11" s="49" t="str">
        <f t="shared" si="1"/>
        <v xml:space="preserve"> </v>
      </c>
      <c r="T11" s="118"/>
      <c r="U11" s="118"/>
    </row>
    <row r="12" spans="2:21" ht="46.5" customHeight="1" x14ac:dyDescent="0.25">
      <c r="B12" s="42">
        <v>6</v>
      </c>
      <c r="C12" s="43" t="s">
        <v>39</v>
      </c>
      <c r="D12" s="44">
        <v>1</v>
      </c>
      <c r="E12" s="45" t="s">
        <v>29</v>
      </c>
      <c r="F12" s="94" t="s">
        <v>53</v>
      </c>
      <c r="G12" s="134"/>
      <c r="H12" s="125"/>
      <c r="I12" s="114"/>
      <c r="J12" s="118"/>
      <c r="K12" s="118"/>
      <c r="L12" s="121"/>
      <c r="M12" s="121"/>
      <c r="N12" s="129"/>
      <c r="O12" s="46">
        <f>D12*P12</f>
        <v>3100</v>
      </c>
      <c r="P12" s="47">
        <v>3100</v>
      </c>
      <c r="Q12" s="140"/>
      <c r="R12" s="48">
        <f>D12*Q12</f>
        <v>0</v>
      </c>
      <c r="S12" s="49" t="str">
        <f t="shared" si="1"/>
        <v xml:space="preserve"> </v>
      </c>
      <c r="T12" s="118"/>
      <c r="U12" s="118"/>
    </row>
    <row r="13" spans="2:21" ht="46.5" customHeight="1" x14ac:dyDescent="0.25">
      <c r="B13" s="42">
        <v>7</v>
      </c>
      <c r="C13" s="43" t="s">
        <v>40</v>
      </c>
      <c r="D13" s="44">
        <v>1</v>
      </c>
      <c r="E13" s="45" t="s">
        <v>29</v>
      </c>
      <c r="F13" s="94" t="s">
        <v>57</v>
      </c>
      <c r="G13" s="134"/>
      <c r="H13" s="125"/>
      <c r="I13" s="114"/>
      <c r="J13" s="118"/>
      <c r="K13" s="118"/>
      <c r="L13" s="121"/>
      <c r="M13" s="121"/>
      <c r="N13" s="129"/>
      <c r="O13" s="46">
        <f>D13*P13</f>
        <v>1200</v>
      </c>
      <c r="P13" s="47">
        <v>1200</v>
      </c>
      <c r="Q13" s="140"/>
      <c r="R13" s="48">
        <f>D13*Q13</f>
        <v>0</v>
      </c>
      <c r="S13" s="49" t="str">
        <f t="shared" si="1"/>
        <v xml:space="preserve"> </v>
      </c>
      <c r="T13" s="118"/>
      <c r="U13" s="118"/>
    </row>
    <row r="14" spans="2:21" ht="46.5" customHeight="1" thickBot="1" x14ac:dyDescent="0.3">
      <c r="B14" s="84">
        <v>8</v>
      </c>
      <c r="C14" s="85" t="s">
        <v>41</v>
      </c>
      <c r="D14" s="86">
        <v>1</v>
      </c>
      <c r="E14" s="87" t="s">
        <v>29</v>
      </c>
      <c r="F14" s="95" t="s">
        <v>58</v>
      </c>
      <c r="G14" s="135"/>
      <c r="H14" s="126"/>
      <c r="I14" s="115"/>
      <c r="J14" s="119"/>
      <c r="K14" s="119"/>
      <c r="L14" s="122"/>
      <c r="M14" s="122"/>
      <c r="N14" s="130"/>
      <c r="O14" s="88">
        <f>D14*P14</f>
        <v>600</v>
      </c>
      <c r="P14" s="89">
        <v>600</v>
      </c>
      <c r="Q14" s="141"/>
      <c r="R14" s="90">
        <f>D14*Q14</f>
        <v>0</v>
      </c>
      <c r="S14" s="91" t="str">
        <f t="shared" si="1"/>
        <v xml:space="preserve"> </v>
      </c>
      <c r="T14" s="119"/>
      <c r="U14" s="119"/>
    </row>
    <row r="15" spans="2:21" ht="46.5" customHeight="1" x14ac:dyDescent="0.25">
      <c r="B15" s="68">
        <v>9</v>
      </c>
      <c r="C15" s="69" t="s">
        <v>42</v>
      </c>
      <c r="D15" s="70">
        <v>3</v>
      </c>
      <c r="E15" s="71" t="s">
        <v>29</v>
      </c>
      <c r="F15" s="96" t="s">
        <v>59</v>
      </c>
      <c r="G15" s="136"/>
      <c r="H15" s="124" t="s">
        <v>31</v>
      </c>
      <c r="I15" s="114" t="s">
        <v>32</v>
      </c>
      <c r="J15" s="118" t="s">
        <v>30</v>
      </c>
      <c r="K15" s="118"/>
      <c r="L15" s="114" t="s">
        <v>50</v>
      </c>
      <c r="M15" s="114" t="s">
        <v>51</v>
      </c>
      <c r="N15" s="129">
        <v>21</v>
      </c>
      <c r="O15" s="72">
        <f>D15*P15</f>
        <v>5673</v>
      </c>
      <c r="P15" s="73">
        <v>1891</v>
      </c>
      <c r="Q15" s="142"/>
      <c r="R15" s="74">
        <f>D15*Q15</f>
        <v>0</v>
      </c>
      <c r="S15" s="75" t="str">
        <f t="shared" si="1"/>
        <v xml:space="preserve"> </v>
      </c>
      <c r="T15" s="118"/>
      <c r="U15" s="118" t="s">
        <v>10</v>
      </c>
    </row>
    <row r="16" spans="2:21" ht="46.5" customHeight="1" x14ac:dyDescent="0.25">
      <c r="B16" s="42">
        <v>10</v>
      </c>
      <c r="C16" s="43" t="s">
        <v>43</v>
      </c>
      <c r="D16" s="44">
        <v>2</v>
      </c>
      <c r="E16" s="45" t="s">
        <v>29</v>
      </c>
      <c r="F16" s="100" t="s">
        <v>60</v>
      </c>
      <c r="G16" s="134"/>
      <c r="H16" s="125"/>
      <c r="I16" s="114"/>
      <c r="J16" s="118"/>
      <c r="K16" s="118"/>
      <c r="L16" s="121"/>
      <c r="M16" s="121"/>
      <c r="N16" s="129"/>
      <c r="O16" s="46">
        <f>D16*P16</f>
        <v>7662</v>
      </c>
      <c r="P16" s="47">
        <v>3831</v>
      </c>
      <c r="Q16" s="140"/>
      <c r="R16" s="48">
        <f>D16*Q16</f>
        <v>0</v>
      </c>
      <c r="S16" s="49" t="str">
        <f t="shared" si="1"/>
        <v xml:space="preserve"> </v>
      </c>
      <c r="T16" s="118"/>
      <c r="U16" s="118"/>
    </row>
    <row r="17" spans="2:21" ht="46.5" customHeight="1" x14ac:dyDescent="0.25">
      <c r="B17" s="42">
        <v>11</v>
      </c>
      <c r="C17" s="43" t="s">
        <v>44</v>
      </c>
      <c r="D17" s="44">
        <v>2</v>
      </c>
      <c r="E17" s="45" t="s">
        <v>29</v>
      </c>
      <c r="F17" s="100" t="s">
        <v>60</v>
      </c>
      <c r="G17" s="134"/>
      <c r="H17" s="125"/>
      <c r="I17" s="114"/>
      <c r="J17" s="118"/>
      <c r="K17" s="118"/>
      <c r="L17" s="121"/>
      <c r="M17" s="121"/>
      <c r="N17" s="129"/>
      <c r="O17" s="46">
        <f>D17*P17</f>
        <v>7662</v>
      </c>
      <c r="P17" s="47">
        <v>3831</v>
      </c>
      <c r="Q17" s="140"/>
      <c r="R17" s="48">
        <f>D17*Q17</f>
        <v>0</v>
      </c>
      <c r="S17" s="49" t="str">
        <f t="shared" si="1"/>
        <v xml:space="preserve"> </v>
      </c>
      <c r="T17" s="118"/>
      <c r="U17" s="118"/>
    </row>
    <row r="18" spans="2:21" ht="46.5" customHeight="1" thickBot="1" x14ac:dyDescent="0.3">
      <c r="B18" s="50">
        <v>12</v>
      </c>
      <c r="C18" s="51" t="s">
        <v>45</v>
      </c>
      <c r="D18" s="52">
        <v>2</v>
      </c>
      <c r="E18" s="53" t="s">
        <v>29</v>
      </c>
      <c r="F18" s="101" t="s">
        <v>60</v>
      </c>
      <c r="G18" s="137"/>
      <c r="H18" s="127"/>
      <c r="I18" s="116"/>
      <c r="J18" s="120"/>
      <c r="K18" s="120"/>
      <c r="L18" s="123"/>
      <c r="M18" s="123"/>
      <c r="N18" s="131"/>
      <c r="O18" s="54">
        <f>D18*P18</f>
        <v>7662</v>
      </c>
      <c r="P18" s="55">
        <v>3831</v>
      </c>
      <c r="Q18" s="143"/>
      <c r="R18" s="56">
        <f>D18*Q18</f>
        <v>0</v>
      </c>
      <c r="S18" s="57" t="str">
        <f t="shared" si="1"/>
        <v xml:space="preserve"> </v>
      </c>
      <c r="T18" s="120"/>
      <c r="U18" s="120"/>
    </row>
    <row r="19" spans="2:21" ht="13.5" customHeight="1" thickTop="1" thickBot="1" x14ac:dyDescent="0.3">
      <c r="C19" s="5"/>
      <c r="D19" s="5"/>
      <c r="E19" s="5"/>
      <c r="F19" s="5"/>
      <c r="G19" s="5"/>
      <c r="H19" s="5"/>
      <c r="I19" s="5"/>
      <c r="J19" s="5"/>
      <c r="N19" s="5"/>
      <c r="O19" s="5"/>
      <c r="R19" s="41"/>
    </row>
    <row r="20" spans="2:21" ht="60.75" customHeight="1" thickTop="1" thickBot="1" x14ac:dyDescent="0.3">
      <c r="B20" s="108" t="s">
        <v>11</v>
      </c>
      <c r="C20" s="109"/>
      <c r="D20" s="109"/>
      <c r="E20" s="109"/>
      <c r="F20" s="109"/>
      <c r="G20" s="109"/>
      <c r="H20" s="98"/>
      <c r="I20" s="27"/>
      <c r="J20" s="27"/>
      <c r="K20" s="27"/>
      <c r="L20" s="12"/>
      <c r="M20" s="12"/>
      <c r="N20" s="28"/>
      <c r="O20" s="28"/>
      <c r="P20" s="29" t="s">
        <v>12</v>
      </c>
      <c r="Q20" s="110" t="s">
        <v>13</v>
      </c>
      <c r="R20" s="111"/>
      <c r="S20" s="112"/>
      <c r="T20" s="22"/>
      <c r="U20" s="30"/>
    </row>
    <row r="21" spans="2:21" ht="33" customHeight="1" thickTop="1" thickBot="1" x14ac:dyDescent="0.3">
      <c r="B21" s="102" t="s">
        <v>14</v>
      </c>
      <c r="C21" s="102"/>
      <c r="D21" s="102"/>
      <c r="E21" s="102"/>
      <c r="F21" s="102"/>
      <c r="G21" s="102"/>
      <c r="H21" s="97"/>
      <c r="I21" s="31"/>
      <c r="L21" s="10"/>
      <c r="M21" s="10"/>
      <c r="N21" s="32"/>
      <c r="O21" s="32"/>
      <c r="P21" s="33">
        <f>SUM(O7:O18)</f>
        <v>46209</v>
      </c>
      <c r="Q21" s="103">
        <f>SUM(R7:R18)</f>
        <v>0</v>
      </c>
      <c r="R21" s="104"/>
      <c r="S21" s="105"/>
    </row>
    <row r="22" spans="2:21" ht="14.25" customHeight="1" thickTop="1" x14ac:dyDescent="0.25">
      <c r="B22" s="37"/>
    </row>
    <row r="23" spans="2:21" ht="14.25" customHeight="1" x14ac:dyDescent="0.25">
      <c r="B23" s="38"/>
      <c r="C23" s="37"/>
    </row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</sheetData>
  <sheetProtection algorithmName="SHA-512" hashValue="tEqhNPvbWSyHhxGIBjDJAkIqVsXBht/sUo+J+zq8IxTC45DvgMMEE/BASb92YyJWo8MRH33ZKkTlT7KgtCCqrQ==" saltValue="rjuywmKlKo0ssASf3rS0yw==" spinCount="100000" sheet="1" objects="1" scenarios="1"/>
  <mergeCells count="23">
    <mergeCell ref="H8:H14"/>
    <mergeCell ref="H15:H18"/>
    <mergeCell ref="U8:U14"/>
    <mergeCell ref="U15:U18"/>
    <mergeCell ref="M15:M18"/>
    <mergeCell ref="N8:N14"/>
    <mergeCell ref="N15:N18"/>
    <mergeCell ref="T8:T14"/>
    <mergeCell ref="T15:T18"/>
    <mergeCell ref="B21:G21"/>
    <mergeCell ref="Q21:S21"/>
    <mergeCell ref="B1:C1"/>
    <mergeCell ref="B20:G20"/>
    <mergeCell ref="Q20:S20"/>
    <mergeCell ref="I8:I14"/>
    <mergeCell ref="I15:I18"/>
    <mergeCell ref="J8:J14"/>
    <mergeCell ref="J15:J18"/>
    <mergeCell ref="K8:K14"/>
    <mergeCell ref="K15:K18"/>
    <mergeCell ref="L8:L14"/>
    <mergeCell ref="M8:M14"/>
    <mergeCell ref="L15:L18"/>
  </mergeCells>
  <conditionalFormatting sqref="B7:B18 D7:D18">
    <cfRule type="containsBlanks" dxfId="9" priority="55">
      <formula>LEN(TRIM(B7))=0</formula>
    </cfRule>
  </conditionalFormatting>
  <conditionalFormatting sqref="B7:B18">
    <cfRule type="cellIs" dxfId="8" priority="50" operator="greaterThanOrEqual">
      <formula>1</formula>
    </cfRule>
  </conditionalFormatting>
  <conditionalFormatting sqref="S7:S18">
    <cfRule type="cellIs" dxfId="7" priority="47" operator="equal">
      <formula>"VYHOVUJE"</formula>
    </cfRule>
  </conditionalFormatting>
  <conditionalFormatting sqref="S7:S18">
    <cfRule type="cellIs" dxfId="6" priority="46" operator="equal">
      <formula>"NEVYHOVUJE"</formula>
    </cfRule>
  </conditionalFormatting>
  <conditionalFormatting sqref="G7:G18 Q7:Q18">
    <cfRule type="containsBlanks" dxfId="5" priority="27">
      <formula>LEN(TRIM(G7))=0</formula>
    </cfRule>
  </conditionalFormatting>
  <conditionalFormatting sqref="G7:G18 Q7:Q18">
    <cfRule type="notContainsBlanks" dxfId="4" priority="25">
      <formula>LEN(TRIM(G7))&gt;0</formula>
    </cfRule>
  </conditionalFormatting>
  <conditionalFormatting sqref="G7:G18 Q7:Q18">
    <cfRule type="notContainsBlanks" dxfId="3" priority="24">
      <formula>LEN(TRIM(G7))&gt;0</formula>
    </cfRule>
  </conditionalFormatting>
  <conditionalFormatting sqref="G7:G18">
    <cfRule type="notContainsBlanks" dxfId="2" priority="23">
      <formula>LEN(TRIM(G7))&gt;0</formula>
    </cfRule>
  </conditionalFormatting>
  <conditionalFormatting sqref="H7:H8 H15">
    <cfRule type="containsBlanks" dxfId="1" priority="1">
      <formula>LEN(TRIM(H7))=0</formula>
    </cfRule>
  </conditionalFormatting>
  <conditionalFormatting sqref="H7:H8 H15">
    <cfRule type="notContainsBlanks" dxfId="0" priority="2">
      <formula>LEN(TRIM(H7))&gt;0</formula>
    </cfRule>
  </conditionalFormatting>
  <dataValidations count="2">
    <dataValidation type="list" showInputMessage="1" showErrorMessage="1" sqref="E7:E18" xr:uid="{00000000-0002-0000-0000-000000000000}">
      <formula1>"ks,bal,sada,"</formula1>
    </dataValidation>
    <dataValidation type="list" showInputMessage="1" showErrorMessage="1" sqref="J15 J7:J8 H7:H8 H15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 U15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2022-01-31T07:16:47Z</cp:lastPrinted>
  <dcterms:created xsi:type="dcterms:W3CDTF">2014-03-05T12:43:32Z</dcterms:created>
  <dcterms:modified xsi:type="dcterms:W3CDTF">2022-03-03T07:20:03Z</dcterms:modified>
</cp:coreProperties>
</file>